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40" windowHeight="70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5" i="1" l="1"/>
  <c r="D92" i="1"/>
  <c r="D123" i="1" l="1"/>
  <c r="D41" i="1" l="1"/>
  <c r="D101" i="1"/>
  <c r="D117" i="1"/>
  <c r="D124" i="1"/>
  <c r="D136" i="1" l="1"/>
  <c r="G53" i="1"/>
  <c r="D129" i="1"/>
  <c r="D128" i="1" s="1"/>
  <c r="J125" i="1" s="1"/>
  <c r="J127" i="1" s="1"/>
  <c r="D135" i="1"/>
  <c r="D16" i="1"/>
  <c r="D17" i="1" s="1"/>
  <c r="H125" i="1" l="1"/>
  <c r="D9" i="1"/>
</calcChain>
</file>

<file path=xl/sharedStrings.xml><?xml version="1.0" encoding="utf-8"?>
<sst xmlns="http://schemas.openxmlformats.org/spreadsheetml/2006/main" count="222" uniqueCount="157">
  <si>
    <t xml:space="preserve">PENDAPATAN </t>
  </si>
  <si>
    <t>Dana Desa</t>
  </si>
  <si>
    <t>Alokasi Dana Desa</t>
  </si>
  <si>
    <t>DBHPD</t>
  </si>
  <si>
    <t>DBHRD</t>
  </si>
  <si>
    <t>Bankeuprov</t>
  </si>
  <si>
    <t>Bankeukab</t>
  </si>
  <si>
    <t>Pendapatan Transfer</t>
  </si>
  <si>
    <t>ANGGARAN</t>
  </si>
  <si>
    <t>SUMBER DANA</t>
  </si>
  <si>
    <t>PEMERINTAH DESA GUNEM</t>
  </si>
  <si>
    <t>JUMLAH PENDAPATAN</t>
  </si>
  <si>
    <t>BELANJA</t>
  </si>
  <si>
    <t>NO</t>
  </si>
  <si>
    <t>I</t>
  </si>
  <si>
    <t>BIDANG PENYELENGGARAAN PEMERINTAHAN DESA</t>
  </si>
  <si>
    <t>ADD</t>
  </si>
  <si>
    <t>PBH</t>
  </si>
  <si>
    <t>ADD, PBH</t>
  </si>
  <si>
    <t>Penyelenggaraan Belanja Siltap, Tunjangan &amp; Operasional Pemerintahan Desa</t>
  </si>
  <si>
    <t>Penyediaan Sarana Prasarana Pemerintahan Desa</t>
  </si>
  <si>
    <t>a</t>
  </si>
  <si>
    <t>b</t>
  </si>
  <si>
    <t>II</t>
  </si>
  <si>
    <t>BIDANG PELAKSANAAN PEMBANGUNAN DESA</t>
  </si>
  <si>
    <t>Sub Bidang Pendidikan</t>
  </si>
  <si>
    <t>DDS</t>
  </si>
  <si>
    <t>Sub Bidang Kesehatan</t>
  </si>
  <si>
    <t>c</t>
  </si>
  <si>
    <t>Sub Bidang Pekerjaan Umum dan Penataan Ruang</t>
  </si>
  <si>
    <t>Banprov</t>
  </si>
  <si>
    <t>Pemeliharaan Prasarana Jalan Desa (PKTD ; Padat karya tunai Desa)</t>
  </si>
  <si>
    <t>Pembangunan/Rehabilitasi/Peningkatan Prasarana Jalan Desa (Gorong2, Selokan dll)</t>
  </si>
  <si>
    <t>Penyelenggaraan Posyandu (Mkn Tambahan, Kls Bumil, Lansia, Insentif)</t>
  </si>
  <si>
    <t>Penyelenggaraan Desa Siaga Sehat</t>
  </si>
  <si>
    <t>Pengasuhan Bersama atau Bina Keluarga Balita (BKB)</t>
  </si>
  <si>
    <t>Penyelenggaraan Posbindu</t>
  </si>
  <si>
    <t xml:space="preserve"> Penyelenggaraan PPKBD dan Sub PPKBD</t>
  </si>
  <si>
    <t xml:space="preserve">Penyelenggaraan Kegiatan Konvergensi Pencegahan Stunting </t>
  </si>
  <si>
    <t>Lain-lain Sub Bidang Kesehatan</t>
  </si>
  <si>
    <t>Penyelenggaraan PAUD/TK Milik Desa (Honor, Pakian dll)</t>
  </si>
  <si>
    <t>Dukungan Penyelenggaraan PAUD (APE, Sarana PAUD dst)</t>
  </si>
  <si>
    <t>Pengelolaan Perpustakaan Milik Desa</t>
  </si>
  <si>
    <t>Penyediaan Penghasilan Tetap &amp; Tunjangan Kepala Desa</t>
  </si>
  <si>
    <t>Penyediaan Penghasilan Tetap &amp; Tunjangan Perangkat Desa</t>
  </si>
  <si>
    <t>Penyediaan Jaminan Sosial bagi Kepala Desa dan Perangkat Desa</t>
  </si>
  <si>
    <t>Penyediaan Operasional Pemerintah Desa (ATK, Honor PKPKD dan PPKD, Perelengkapan Perkantoran dll)</t>
  </si>
  <si>
    <t>Penyediaan Tunjangan BPD</t>
  </si>
  <si>
    <t>Operasional BPD</t>
  </si>
  <si>
    <t>Tambahan Penghasilan Kepala Desa &amp; Perangkat Desa</t>
  </si>
  <si>
    <t>Penyediaan Sarana (Aset Tetap) Perkantoran/Pemerintahan</t>
  </si>
  <si>
    <t>JUMLAH BIDANG I</t>
  </si>
  <si>
    <t>d</t>
  </si>
  <si>
    <t>JUMLAH BIDANG II</t>
  </si>
  <si>
    <t>III</t>
  </si>
  <si>
    <t>BIDANG PEMBINAAN KEMASYRAKATAN</t>
  </si>
  <si>
    <t>Sub Bidang Kelembagaan Masyarakat</t>
  </si>
  <si>
    <t>Pembinaan LPMD</t>
  </si>
  <si>
    <t>Pembinaan PKK</t>
  </si>
  <si>
    <t>Pembinaan Posyandu</t>
  </si>
  <si>
    <t>Pembinaan RT/RW</t>
  </si>
  <si>
    <t>Pembinaan Karang Taruna</t>
  </si>
  <si>
    <t>Dukungan Kegiatan Operasional KPMD</t>
  </si>
  <si>
    <t>Pembinaan Satlinmas</t>
  </si>
  <si>
    <t>JUMLAH BIDANG III</t>
  </si>
  <si>
    <t>IV</t>
  </si>
  <si>
    <t>BIDANG PEMBERDAYAAN MASYARAKAT</t>
  </si>
  <si>
    <t>Sub Bidang Peningkatan Kapasitas Aparatur Desa</t>
  </si>
  <si>
    <t xml:space="preserve">Peningkatan Peran Serta Masyarakat Melalui Musyawarah Desa Dalam Penentuan Kebijakan Pemerintah Desa </t>
  </si>
  <si>
    <t>Lain - lain Sub Bidang Peningkatan Kapasitas Aparatur Desa</t>
  </si>
  <si>
    <t>Sub Bidang Pemberdayaan Perempuan, Perlindungan Anak dan Keluarga</t>
  </si>
  <si>
    <t>Lain - lain Sub Bidang Pemberdayaan Perempuan dan Perlindungan Anak dan Keluarga</t>
  </si>
  <si>
    <t>JUMLAH BIDANG IV</t>
  </si>
  <si>
    <t>V</t>
  </si>
  <si>
    <t>BIDANG PENANGGULANGAN BENCANA, DARURAT DAN MENDESAK DESA</t>
  </si>
  <si>
    <t>Sub Bidang Keadaan Darurat</t>
  </si>
  <si>
    <t>Sub Bidang Keadaan Mendesak</t>
  </si>
  <si>
    <t>JUMLAH BIDANG V</t>
  </si>
  <si>
    <t>JUMLAH BELANJA</t>
  </si>
  <si>
    <t>PEMBIAYAAN</t>
  </si>
  <si>
    <t>Penerimaan Pembiayaan</t>
  </si>
  <si>
    <t>Silpa Tahun Sebelumnya</t>
  </si>
  <si>
    <t>Silpa DD Th Sebelumnya</t>
  </si>
  <si>
    <t>Silpa ADD Th Sebelumnya</t>
  </si>
  <si>
    <t>Silpa DBHPR Th Sebelumnya</t>
  </si>
  <si>
    <t>Silpa Bunga Bank/DLL</t>
  </si>
  <si>
    <t>PEMBIAYAAN NETTO</t>
  </si>
  <si>
    <t>SISA LEBIH/(KURANG) PEMBIAYAAN ANGGARAN</t>
  </si>
  <si>
    <t>VI</t>
  </si>
  <si>
    <t>Kepala Desa Gunem</t>
  </si>
  <si>
    <t>M. Ansori</t>
  </si>
  <si>
    <t>Administrasi Kependudukan, Pencatatan Sipil, Statistik dan Kearsipan</t>
  </si>
  <si>
    <t>Lain - lain sub Bidang Administrasi Kependudukan, Capil, Statistik dan Kearsipan</t>
  </si>
  <si>
    <t>s</t>
  </si>
  <si>
    <t>PENDAPATAN</t>
  </si>
  <si>
    <t>tambah pusrestri</t>
  </si>
  <si>
    <t>TAHUN ANGGARAN 2022</t>
  </si>
  <si>
    <t>ANGGARAN PENDAPATAN DAN BELANJA DESA</t>
  </si>
  <si>
    <t>Pembangunan/Rehabilitasi/Peningkatan Gedung/Prasarana Kantor Desa</t>
  </si>
  <si>
    <t>Silpa ADD</t>
  </si>
  <si>
    <t>ADD, DLL, PBH,Silpa BANPROV</t>
  </si>
  <si>
    <t>Tata Praja Pemerintahan, Perencanaan, Keuangan dan Pelaporan</t>
  </si>
  <si>
    <t>Dukungan Pelaksanaan &amp; Sosialisasi Pilkades, Penyaringan dan Penjaringan Perangkat Desa dan Pemilih</t>
  </si>
  <si>
    <t xml:space="preserve">- Pilkades </t>
  </si>
  <si>
    <t>- Rehabilitasi Tempat Parkir Balai Desa</t>
  </si>
  <si>
    <t>- Kegiatan Pemutakhiran Kependudukan</t>
  </si>
  <si>
    <t>- Bantuan Honor Guru KB Among Putro</t>
  </si>
  <si>
    <t>- Bantuan Honor Guru PP Mutiara Bunda</t>
  </si>
  <si>
    <t>- Bantuan Operasional TK Pertiwi</t>
  </si>
  <si>
    <t>- Operasional Perpus Desa</t>
  </si>
  <si>
    <t>- Posyandu Balita</t>
  </si>
  <si>
    <t>- Posyandu Remaja</t>
  </si>
  <si>
    <t>- Posyandu Lansia</t>
  </si>
  <si>
    <t>- Kelas Ibu Balita</t>
  </si>
  <si>
    <t>- Kelas Ibu Hamil</t>
  </si>
  <si>
    <t xml:space="preserve">- Operasional Desi </t>
  </si>
  <si>
    <t>- Kegiatan BKR dan BKL</t>
  </si>
  <si>
    <t>- Posbindu</t>
  </si>
  <si>
    <t>- PPKBD dan Sub PPKBD</t>
  </si>
  <si>
    <t>- Rembug Stunting</t>
  </si>
  <si>
    <t>- Bimtek KPM</t>
  </si>
  <si>
    <t>- Insentif Kader KPM</t>
  </si>
  <si>
    <t>- Operasional Gaky</t>
  </si>
  <si>
    <t>- FKD</t>
  </si>
  <si>
    <t>- Pendataan SMD</t>
  </si>
  <si>
    <t>- Pembekalan SMD</t>
  </si>
  <si>
    <t>- Kegiatan Pemantaun Jentik</t>
  </si>
  <si>
    <t>- Kelas Pusresti</t>
  </si>
  <si>
    <t>- Refreshing Kader Martabak TBC</t>
  </si>
  <si>
    <t>- RDS</t>
  </si>
  <si>
    <t>- Rumah Data</t>
  </si>
  <si>
    <t>- Pendataan Keluarga</t>
  </si>
  <si>
    <t>- Kampung KB</t>
  </si>
  <si>
    <t>- Pendataan PHBS</t>
  </si>
  <si>
    <t>- Kegiatan PKTD Desa Gunem</t>
  </si>
  <si>
    <t>- Pembangunan Drainase RT 03 RW 01</t>
  </si>
  <si>
    <t>- Pembangunan Drainase RT 01 RW 03</t>
  </si>
  <si>
    <t>- Pembangunan Drainase RW 02</t>
  </si>
  <si>
    <t>- Musdesus BLT Dana Desa</t>
  </si>
  <si>
    <t>- Musdes Penetapan APBDesa TA 2022 dan LRA TA 2021</t>
  </si>
  <si>
    <t>- Musdes Penetapan Perubahan APBDesa TA 2022</t>
  </si>
  <si>
    <t>- Bimtek Siskeudes</t>
  </si>
  <si>
    <t>- Bimtek Sipades</t>
  </si>
  <si>
    <t>- Bimtek Input Hasil Pemutakhiran Kependudukan</t>
  </si>
  <si>
    <t>- Kegiatan KPAD dan FAD</t>
  </si>
  <si>
    <t>- Kegiatan Sinau Bersama Karang Taruna</t>
  </si>
  <si>
    <t>Penanganan Keadaan Darurat (covid 19) wajib 8% dar Pagu DDS 2022</t>
  </si>
  <si>
    <t xml:space="preserve">Penanganan Keadaan Mendesak </t>
  </si>
  <si>
    <t>Silpa Bankeu Provinsi Th Sebelumnya</t>
  </si>
  <si>
    <t>Surplus/Defisit</t>
  </si>
  <si>
    <t>Gunem, 17 Januari 2022</t>
  </si>
  <si>
    <t>- Kegiatan SDG's Lanjutan</t>
  </si>
  <si>
    <t>- Musrenbangdes Penetapatn RKPDsa TA 2023</t>
  </si>
  <si>
    <t>- BLT Dana Desa 89 KPM</t>
  </si>
  <si>
    <t>(60.561.565)</t>
  </si>
  <si>
    <t>Pembangunan/Rehabilitasi/Peningkatan/Pengerasan Jalan Usaha Tani</t>
  </si>
  <si>
    <t>- Pembangunan Jalan Usaha Tani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</si>
</sst>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mbria"/>
      <family val="1"/>
      <scheme val="major"/>
    </font>
    <font>
      <sz val="11"/>
      <color theme="1"/>
      <name val="Calibri"/>
      <family val="2"/>
      <charset val="1"/>
      <scheme val="minor"/>
    </font>
    <font>
      <b/>
      <sz val="8"/>
      <color theme="1"/>
      <name val="Cambria"/>
      <family val="1"/>
      <scheme val="major"/>
    </font>
    <font>
      <sz val="8"/>
      <color theme="1"/>
      <name val="Cambria"/>
      <family val="1"/>
      <scheme val="major"/>
    </font>
    <font>
      <u/>
      <sz val="8"/>
      <color theme="1"/>
      <name val="Cambria"/>
      <family val="1"/>
      <scheme val="major"/>
    </font>
    <font>
      <i/>
      <sz val="8"/>
      <color theme="1"/>
      <name val="Cambria"/>
      <family val="1"/>
      <scheme val="major"/>
    </font>
    <font>
      <b/>
      <u/>
      <sz val="8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79">
    <xf numFmtId="0" fontId="0" fillId="0" borderId="0" xfId="0"/>
    <xf numFmtId="0" fontId="1" fillId="0" borderId="1" xfId="0" applyFont="1" applyBorder="1"/>
    <xf numFmtId="3" fontId="1" fillId="0" borderId="1" xfId="0" applyNumberFormat="1" applyFont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quotePrefix="1" applyFont="1" applyBorder="1"/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wrapText="1"/>
    </xf>
    <xf numFmtId="0" fontId="3" fillId="0" borderId="1" xfId="0" quotePrefix="1" applyFont="1" applyBorder="1" applyAlignment="1">
      <alignment vertical="center"/>
    </xf>
    <xf numFmtId="0" fontId="4" fillId="0" borderId="3" xfId="0" quotePrefix="1" applyFont="1" applyBorder="1"/>
    <xf numFmtId="0" fontId="3" fillId="0" borderId="3" xfId="0" quotePrefix="1" applyFont="1" applyBorder="1" applyAlignment="1">
      <alignment wrapText="1"/>
    </xf>
    <xf numFmtId="0" fontId="4" fillId="0" borderId="3" xfId="0" quotePrefix="1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" fontId="4" fillId="0" borderId="0" xfId="0" applyNumberFormat="1" applyFont="1"/>
    <xf numFmtId="0" fontId="3" fillId="0" borderId="3" xfId="0" applyFont="1" applyBorder="1" applyAlignment="1">
      <alignment horizontal="center"/>
    </xf>
    <xf numFmtId="0" fontId="6" fillId="0" borderId="1" xfId="0" quotePrefix="1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" xfId="0" applyFont="1" applyBorder="1"/>
    <xf numFmtId="0" fontId="4" fillId="0" borderId="4" xfId="0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41" fontId="4" fillId="0" borderId="1" xfId="1" quotePrefix="1" applyFont="1" applyBorder="1" applyAlignment="1">
      <alignment horizontal="right"/>
    </xf>
    <xf numFmtId="41" fontId="4" fillId="0" borderId="1" xfId="1" applyFont="1" applyBorder="1"/>
    <xf numFmtId="41" fontId="3" fillId="0" borderId="1" xfId="1" applyFont="1" applyBorder="1"/>
    <xf numFmtId="41" fontId="4" fillId="0" borderId="1" xfId="1" applyFont="1" applyBorder="1" applyAlignment="1">
      <alignment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right" vertical="center"/>
    </xf>
    <xf numFmtId="41" fontId="3" fillId="0" borderId="1" xfId="1" quotePrefix="1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/>
    <xf numFmtId="0" fontId="4" fillId="0" borderId="1" xfId="0" applyFont="1" applyFill="1" applyBorder="1"/>
    <xf numFmtId="41" fontId="4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quotePrefix="1" applyFont="1" applyBorder="1" applyAlignment="1">
      <alignment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1" fontId="4" fillId="0" borderId="1" xfId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1" fontId="4" fillId="0" borderId="0" xfId="1" applyFo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" xfId="0" quotePrefix="1" applyFont="1" applyBorder="1" applyAlignment="1">
      <alignment vertical="center"/>
    </xf>
    <xf numFmtId="41" fontId="4" fillId="0" borderId="1" xfId="1" applyFont="1" applyBorder="1" applyAlignme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abSelected="1" topLeftCell="A118" workbookViewId="0">
      <selection activeCell="I133" sqref="I133"/>
    </sheetView>
  </sheetViews>
  <sheetFormatPr defaultRowHeight="10.5" x14ac:dyDescent="0.25"/>
  <cols>
    <col min="1" max="1" width="3.1796875" style="3" customWidth="1"/>
    <col min="2" max="2" width="2.90625" style="3" customWidth="1"/>
    <col min="3" max="3" width="45.7265625" style="3" customWidth="1"/>
    <col min="4" max="4" width="19.26953125" style="3" customWidth="1"/>
    <col min="5" max="5" width="13.81640625" style="3" customWidth="1"/>
    <col min="6" max="6" width="8.7265625" style="3"/>
    <col min="7" max="7" width="10.54296875" style="3" bestFit="1" customWidth="1"/>
    <col min="8" max="8" width="9.6328125" style="3" bestFit="1" customWidth="1"/>
    <col min="9" max="16384" width="8.7265625" style="3"/>
  </cols>
  <sheetData>
    <row r="1" spans="1:5" ht="14.5" customHeight="1" x14ac:dyDescent="0.25">
      <c r="A1" s="60" t="s">
        <v>97</v>
      </c>
      <c r="B1" s="60"/>
      <c r="C1" s="60"/>
      <c r="D1" s="60"/>
      <c r="E1" s="60"/>
    </row>
    <row r="2" spans="1:5" ht="14.5" customHeight="1" x14ac:dyDescent="0.25">
      <c r="A2" s="60" t="s">
        <v>10</v>
      </c>
      <c r="B2" s="60"/>
      <c r="C2" s="60"/>
      <c r="D2" s="60"/>
      <c r="E2" s="60"/>
    </row>
    <row r="3" spans="1:5" ht="14.5" customHeight="1" x14ac:dyDescent="0.25">
      <c r="A3" s="60" t="s">
        <v>96</v>
      </c>
      <c r="B3" s="60"/>
      <c r="C3" s="60"/>
      <c r="D3" s="60"/>
      <c r="E3" s="60"/>
    </row>
    <row r="4" spans="1:5" x14ac:dyDescent="0.25">
      <c r="C4" s="4"/>
      <c r="D4" s="4"/>
      <c r="E4" s="4"/>
    </row>
    <row r="5" spans="1:5" x14ac:dyDescent="0.25">
      <c r="C5" s="4"/>
      <c r="D5" s="4"/>
      <c r="E5" s="4"/>
    </row>
    <row r="7" spans="1:5" ht="14.5" customHeight="1" x14ac:dyDescent="0.25">
      <c r="A7" s="61" t="s">
        <v>13</v>
      </c>
      <c r="B7" s="62"/>
      <c r="C7" s="65" t="s">
        <v>0</v>
      </c>
      <c r="D7" s="65" t="s">
        <v>8</v>
      </c>
      <c r="E7" s="67" t="s">
        <v>9</v>
      </c>
    </row>
    <row r="8" spans="1:5" x14ac:dyDescent="0.25">
      <c r="A8" s="63"/>
      <c r="B8" s="64"/>
      <c r="C8" s="66"/>
      <c r="D8" s="66"/>
      <c r="E8" s="68"/>
    </row>
    <row r="9" spans="1:5" ht="19.5" customHeight="1" x14ac:dyDescent="0.25">
      <c r="A9" s="30"/>
      <c r="B9" s="31"/>
      <c r="C9" s="33" t="s">
        <v>94</v>
      </c>
      <c r="D9" s="40">
        <f>SUM(D11:D16)</f>
        <v>1389650000</v>
      </c>
      <c r="E9" s="32"/>
    </row>
    <row r="10" spans="1:5" ht="14.5" customHeight="1" x14ac:dyDescent="0.25">
      <c r="A10" s="74">
        <v>1</v>
      </c>
      <c r="B10" s="75"/>
      <c r="C10" s="6" t="s">
        <v>7</v>
      </c>
      <c r="D10" s="7"/>
      <c r="E10" s="7"/>
    </row>
    <row r="11" spans="1:5" x14ac:dyDescent="0.25">
      <c r="A11" s="8"/>
      <c r="B11" s="9"/>
      <c r="C11" s="7" t="s">
        <v>1</v>
      </c>
      <c r="D11" s="38">
        <v>793064000</v>
      </c>
      <c r="E11" s="34"/>
    </row>
    <row r="12" spans="1:5" x14ac:dyDescent="0.25">
      <c r="A12" s="8"/>
      <c r="B12" s="9"/>
      <c r="C12" s="7" t="s">
        <v>2</v>
      </c>
      <c r="D12" s="38">
        <v>337415000</v>
      </c>
      <c r="E12" s="34"/>
    </row>
    <row r="13" spans="1:5" x14ac:dyDescent="0.25">
      <c r="A13" s="8"/>
      <c r="B13" s="9"/>
      <c r="C13" s="7" t="s">
        <v>3</v>
      </c>
      <c r="D13" s="38">
        <v>34469000</v>
      </c>
      <c r="E13" s="34"/>
    </row>
    <row r="14" spans="1:5" x14ac:dyDescent="0.25">
      <c r="A14" s="8"/>
      <c r="B14" s="9"/>
      <c r="C14" s="7" t="s">
        <v>4</v>
      </c>
      <c r="D14" s="38">
        <v>4702000</v>
      </c>
      <c r="E14" s="34"/>
    </row>
    <row r="15" spans="1:5" x14ac:dyDescent="0.25">
      <c r="A15" s="8"/>
      <c r="B15" s="9"/>
      <c r="C15" s="7" t="s">
        <v>5</v>
      </c>
      <c r="D15" s="38">
        <v>5000000</v>
      </c>
      <c r="E15" s="34"/>
    </row>
    <row r="16" spans="1:5" x14ac:dyDescent="0.25">
      <c r="A16" s="8"/>
      <c r="B16" s="9"/>
      <c r="C16" s="7" t="s">
        <v>6</v>
      </c>
      <c r="D16" s="38">
        <f>175000000+40000000</f>
        <v>215000000</v>
      </c>
      <c r="E16" s="34"/>
    </row>
    <row r="17" spans="1:5" ht="16" customHeight="1" x14ac:dyDescent="0.25">
      <c r="A17" s="8"/>
      <c r="B17" s="9"/>
      <c r="C17" s="21" t="s">
        <v>11</v>
      </c>
      <c r="D17" s="39">
        <f>SUM(D11:D16)</f>
        <v>1389650000</v>
      </c>
      <c r="E17" s="34"/>
    </row>
    <row r="18" spans="1:5" x14ac:dyDescent="0.25">
      <c r="A18" s="8"/>
      <c r="B18" s="9"/>
      <c r="C18" s="7"/>
      <c r="D18" s="7"/>
      <c r="E18" s="7"/>
    </row>
    <row r="19" spans="1:5" x14ac:dyDescent="0.25">
      <c r="A19" s="69"/>
      <c r="B19" s="71"/>
      <c r="C19" s="5" t="s">
        <v>12</v>
      </c>
      <c r="D19" s="5"/>
      <c r="E19" s="5"/>
    </row>
    <row r="20" spans="1:5" x14ac:dyDescent="0.25">
      <c r="A20" s="76" t="s">
        <v>14</v>
      </c>
      <c r="B20" s="76"/>
      <c r="C20" s="43" t="s">
        <v>15</v>
      </c>
      <c r="D20" s="44"/>
      <c r="E20" s="44"/>
    </row>
    <row r="21" spans="1:5" ht="21" x14ac:dyDescent="0.25">
      <c r="A21" s="11"/>
      <c r="B21" s="12" t="s">
        <v>21</v>
      </c>
      <c r="C21" s="13" t="s">
        <v>19</v>
      </c>
      <c r="D21" s="7"/>
      <c r="E21" s="7"/>
    </row>
    <row r="22" spans="1:5" x14ac:dyDescent="0.25">
      <c r="A22" s="8"/>
      <c r="B22" s="9"/>
      <c r="C22" s="14" t="s">
        <v>43</v>
      </c>
      <c r="D22" s="36">
        <v>52800000</v>
      </c>
      <c r="E22" s="15" t="s">
        <v>16</v>
      </c>
    </row>
    <row r="23" spans="1:5" x14ac:dyDescent="0.25">
      <c r="A23" s="8"/>
      <c r="B23" s="9"/>
      <c r="C23" s="14" t="s">
        <v>44</v>
      </c>
      <c r="D23" s="36">
        <v>209400000</v>
      </c>
      <c r="E23" s="15" t="s">
        <v>16</v>
      </c>
    </row>
    <row r="24" spans="1:5" x14ac:dyDescent="0.25">
      <c r="A24" s="8"/>
      <c r="B24" s="9"/>
      <c r="C24" s="16" t="s">
        <v>45</v>
      </c>
      <c r="D24" s="36">
        <v>1104840</v>
      </c>
      <c r="E24" s="15" t="s">
        <v>16</v>
      </c>
    </row>
    <row r="25" spans="1:5" ht="21" x14ac:dyDescent="0.25">
      <c r="A25" s="8"/>
      <c r="B25" s="9"/>
      <c r="C25" s="47" t="s">
        <v>46</v>
      </c>
      <c r="D25" s="36">
        <v>33906000</v>
      </c>
      <c r="E25" s="46" t="s">
        <v>100</v>
      </c>
    </row>
    <row r="26" spans="1:5" x14ac:dyDescent="0.25">
      <c r="A26" s="8"/>
      <c r="B26" s="9"/>
      <c r="C26" s="7" t="s">
        <v>60</v>
      </c>
      <c r="D26" s="36">
        <v>12200000</v>
      </c>
      <c r="E26" s="15" t="s">
        <v>16</v>
      </c>
    </row>
    <row r="27" spans="1:5" x14ac:dyDescent="0.25">
      <c r="A27" s="8"/>
      <c r="B27" s="9"/>
      <c r="C27" s="14" t="s">
        <v>47</v>
      </c>
      <c r="D27" s="36">
        <v>27000000</v>
      </c>
      <c r="E27" s="15" t="s">
        <v>16</v>
      </c>
    </row>
    <row r="28" spans="1:5" x14ac:dyDescent="0.25">
      <c r="A28" s="8"/>
      <c r="B28" s="9"/>
      <c r="C28" s="14" t="s">
        <v>48</v>
      </c>
      <c r="D28" s="36">
        <v>3000000</v>
      </c>
      <c r="E28" s="15" t="s">
        <v>16</v>
      </c>
    </row>
    <row r="29" spans="1:5" x14ac:dyDescent="0.25">
      <c r="A29" s="8"/>
      <c r="B29" s="9"/>
      <c r="C29" s="14" t="s">
        <v>49</v>
      </c>
      <c r="D29" s="36">
        <v>14400000</v>
      </c>
      <c r="E29" s="15" t="s">
        <v>17</v>
      </c>
    </row>
    <row r="30" spans="1:5" x14ac:dyDescent="0.25">
      <c r="A30" s="11"/>
      <c r="B30" s="12" t="s">
        <v>22</v>
      </c>
      <c r="C30" s="17" t="s">
        <v>20</v>
      </c>
      <c r="D30" s="36"/>
      <c r="E30" s="15"/>
    </row>
    <row r="31" spans="1:5" x14ac:dyDescent="0.25">
      <c r="A31" s="8"/>
      <c r="B31" s="9"/>
      <c r="C31" s="18" t="s">
        <v>50</v>
      </c>
      <c r="D31" s="36">
        <v>6957838</v>
      </c>
      <c r="E31" s="15" t="s">
        <v>18</v>
      </c>
    </row>
    <row r="32" spans="1:5" ht="21" x14ac:dyDescent="0.25">
      <c r="A32" s="8"/>
      <c r="B32" s="9"/>
      <c r="C32" s="20" t="s">
        <v>98</v>
      </c>
      <c r="D32" s="36"/>
      <c r="E32" s="15"/>
    </row>
    <row r="33" spans="1:7" x14ac:dyDescent="0.25">
      <c r="A33" s="8"/>
      <c r="B33" s="9"/>
      <c r="C33" s="20" t="s">
        <v>104</v>
      </c>
      <c r="D33" s="36">
        <v>2005637</v>
      </c>
      <c r="E33" s="15" t="s">
        <v>99</v>
      </c>
    </row>
    <row r="34" spans="1:7" ht="21" x14ac:dyDescent="0.25">
      <c r="A34" s="8"/>
      <c r="B34" s="12" t="s">
        <v>28</v>
      </c>
      <c r="C34" s="19" t="s">
        <v>91</v>
      </c>
      <c r="D34" s="36"/>
      <c r="E34" s="15"/>
    </row>
    <row r="35" spans="1:7" ht="21" x14ac:dyDescent="0.25">
      <c r="A35" s="8"/>
      <c r="B35" s="9"/>
      <c r="C35" s="20" t="s">
        <v>92</v>
      </c>
      <c r="D35" s="36"/>
      <c r="E35" s="15"/>
    </row>
    <row r="36" spans="1:7" x14ac:dyDescent="0.25">
      <c r="A36" s="8"/>
      <c r="B36" s="9"/>
      <c r="C36" s="20" t="s">
        <v>105</v>
      </c>
      <c r="D36" s="36">
        <v>1100000</v>
      </c>
      <c r="E36" s="15" t="s">
        <v>26</v>
      </c>
    </row>
    <row r="37" spans="1:7" x14ac:dyDescent="0.25">
      <c r="A37" s="8"/>
      <c r="B37" s="9"/>
      <c r="C37" s="20" t="s">
        <v>151</v>
      </c>
      <c r="D37" s="36">
        <v>4000000</v>
      </c>
      <c r="E37" s="15" t="s">
        <v>26</v>
      </c>
    </row>
    <row r="38" spans="1:7" ht="21" x14ac:dyDescent="0.25">
      <c r="A38" s="8"/>
      <c r="B38" s="12" t="s">
        <v>52</v>
      </c>
      <c r="C38" s="48" t="s">
        <v>101</v>
      </c>
      <c r="D38" s="36"/>
      <c r="E38" s="15"/>
    </row>
    <row r="39" spans="1:7" ht="21" x14ac:dyDescent="0.25">
      <c r="A39" s="8"/>
      <c r="B39" s="9"/>
      <c r="C39" s="20" t="s">
        <v>102</v>
      </c>
      <c r="D39" s="36"/>
      <c r="E39" s="15"/>
    </row>
    <row r="40" spans="1:7" x14ac:dyDescent="0.25">
      <c r="A40" s="8"/>
      <c r="B40" s="9"/>
      <c r="C40" s="18" t="s">
        <v>103</v>
      </c>
      <c r="D40" s="36">
        <v>40000000</v>
      </c>
      <c r="E40" s="15" t="s">
        <v>6</v>
      </c>
    </row>
    <row r="41" spans="1:7" x14ac:dyDescent="0.25">
      <c r="A41" s="69" t="s">
        <v>51</v>
      </c>
      <c r="B41" s="70"/>
      <c r="C41" s="71"/>
      <c r="D41" s="37">
        <f>SUM(D22:D40)</f>
        <v>407874315</v>
      </c>
      <c r="E41" s="15"/>
    </row>
    <row r="42" spans="1:7" x14ac:dyDescent="0.25">
      <c r="A42" s="73" t="s">
        <v>23</v>
      </c>
      <c r="B42" s="73"/>
      <c r="C42" s="21" t="s">
        <v>24</v>
      </c>
      <c r="D42" s="36"/>
      <c r="E42" s="15"/>
    </row>
    <row r="43" spans="1:7" ht="14.5" customHeight="1" x14ac:dyDescent="0.25">
      <c r="A43" s="22"/>
      <c r="B43" s="12" t="s">
        <v>21</v>
      </c>
      <c r="C43" s="21" t="s">
        <v>25</v>
      </c>
      <c r="D43" s="36"/>
      <c r="E43" s="15"/>
    </row>
    <row r="44" spans="1:7" x14ac:dyDescent="0.25">
      <c r="A44" s="8"/>
      <c r="B44" s="9"/>
      <c r="C44" s="14" t="s">
        <v>40</v>
      </c>
      <c r="D44" s="36"/>
      <c r="E44" s="15"/>
      <c r="G44" s="23"/>
    </row>
    <row r="45" spans="1:7" x14ac:dyDescent="0.25">
      <c r="A45" s="8"/>
      <c r="B45" s="9"/>
      <c r="C45" s="14" t="s">
        <v>106</v>
      </c>
      <c r="D45" s="36">
        <v>3600000</v>
      </c>
      <c r="E45" s="15" t="s">
        <v>26</v>
      </c>
      <c r="G45" s="23"/>
    </row>
    <row r="46" spans="1:7" x14ac:dyDescent="0.25">
      <c r="A46" s="8"/>
      <c r="B46" s="9"/>
      <c r="C46" s="14" t="s">
        <v>107</v>
      </c>
      <c r="D46" s="36">
        <v>3600000</v>
      </c>
      <c r="E46" s="15" t="s">
        <v>26</v>
      </c>
      <c r="G46" s="23"/>
    </row>
    <row r="47" spans="1:7" x14ac:dyDescent="0.25">
      <c r="A47" s="8"/>
      <c r="B47" s="9"/>
      <c r="C47" s="14" t="s">
        <v>41</v>
      </c>
      <c r="D47" s="36"/>
      <c r="E47" s="15"/>
    </row>
    <row r="48" spans="1:7" x14ac:dyDescent="0.25">
      <c r="A48" s="8"/>
      <c r="B48" s="9"/>
      <c r="C48" s="14" t="s">
        <v>108</v>
      </c>
      <c r="D48" s="36">
        <v>3600000</v>
      </c>
      <c r="E48" s="15" t="s">
        <v>26</v>
      </c>
    </row>
    <row r="49" spans="1:7" x14ac:dyDescent="0.25">
      <c r="A49" s="8"/>
      <c r="B49" s="9"/>
      <c r="C49" s="14" t="s">
        <v>42</v>
      </c>
      <c r="D49" s="36"/>
      <c r="E49" s="15"/>
    </row>
    <row r="50" spans="1:7" x14ac:dyDescent="0.25">
      <c r="A50" s="8"/>
      <c r="B50" s="9"/>
      <c r="C50" s="14" t="s">
        <v>109</v>
      </c>
      <c r="D50" s="36">
        <v>500000</v>
      </c>
      <c r="E50" s="15" t="s">
        <v>26</v>
      </c>
    </row>
    <row r="51" spans="1:7" ht="14.5" customHeight="1" x14ac:dyDescent="0.25">
      <c r="A51" s="8"/>
      <c r="B51" s="24" t="s">
        <v>22</v>
      </c>
      <c r="C51" s="10" t="s">
        <v>27</v>
      </c>
      <c r="D51" s="36"/>
      <c r="E51" s="15"/>
      <c r="G51" s="23"/>
    </row>
    <row r="52" spans="1:7" ht="21" x14ac:dyDescent="0.25">
      <c r="A52" s="8"/>
      <c r="B52" s="9"/>
      <c r="C52" s="16" t="s">
        <v>33</v>
      </c>
      <c r="D52" s="36"/>
      <c r="E52" s="15"/>
    </row>
    <row r="53" spans="1:7" x14ac:dyDescent="0.25">
      <c r="A53" s="8"/>
      <c r="B53" s="9"/>
      <c r="C53" s="16" t="s">
        <v>110</v>
      </c>
      <c r="D53" s="36">
        <v>25560000</v>
      </c>
      <c r="E53" s="15" t="s">
        <v>26</v>
      </c>
      <c r="G53" s="45">
        <f>SUM(D53:D57)</f>
        <v>44230000</v>
      </c>
    </row>
    <row r="54" spans="1:7" x14ac:dyDescent="0.25">
      <c r="A54" s="8"/>
      <c r="B54" s="9"/>
      <c r="C54" s="16" t="s">
        <v>111</v>
      </c>
      <c r="D54" s="36">
        <v>4680000</v>
      </c>
      <c r="E54" s="15" t="s">
        <v>26</v>
      </c>
    </row>
    <row r="55" spans="1:7" x14ac:dyDescent="0.25">
      <c r="A55" s="8"/>
      <c r="B55" s="9"/>
      <c r="C55" s="16" t="s">
        <v>112</v>
      </c>
      <c r="D55" s="36">
        <v>8160000</v>
      </c>
      <c r="E55" s="15" t="s">
        <v>26</v>
      </c>
    </row>
    <row r="56" spans="1:7" x14ac:dyDescent="0.25">
      <c r="A56" s="8"/>
      <c r="B56" s="9"/>
      <c r="C56" s="16" t="s">
        <v>113</v>
      </c>
      <c r="D56" s="36">
        <v>1675000</v>
      </c>
      <c r="E56" s="15" t="s">
        <v>26</v>
      </c>
    </row>
    <row r="57" spans="1:7" x14ac:dyDescent="0.25">
      <c r="A57" s="8"/>
      <c r="B57" s="9"/>
      <c r="C57" s="16" t="s">
        <v>114</v>
      </c>
      <c r="D57" s="36">
        <v>4155000</v>
      </c>
      <c r="E57" s="15" t="s">
        <v>26</v>
      </c>
    </row>
    <row r="58" spans="1:7" x14ac:dyDescent="0.25">
      <c r="A58" s="8"/>
      <c r="B58" s="9"/>
      <c r="C58" s="14" t="s">
        <v>34</v>
      </c>
      <c r="D58" s="36"/>
      <c r="E58" s="15"/>
    </row>
    <row r="59" spans="1:7" x14ac:dyDescent="0.25">
      <c r="A59" s="8"/>
      <c r="B59" s="9"/>
      <c r="C59" s="14" t="s">
        <v>115</v>
      </c>
      <c r="D59" s="36">
        <v>200000</v>
      </c>
      <c r="E59" s="15" t="s">
        <v>26</v>
      </c>
    </row>
    <row r="60" spans="1:7" x14ac:dyDescent="0.25">
      <c r="A60" s="8"/>
      <c r="B60" s="9"/>
      <c r="C60" s="14" t="s">
        <v>35</v>
      </c>
      <c r="D60" s="36"/>
      <c r="E60" s="15"/>
    </row>
    <row r="61" spans="1:7" x14ac:dyDescent="0.25">
      <c r="A61" s="8"/>
      <c r="B61" s="9"/>
      <c r="C61" s="14" t="s">
        <v>116</v>
      </c>
      <c r="D61" s="36">
        <v>8400000</v>
      </c>
      <c r="E61" s="15" t="s">
        <v>26</v>
      </c>
    </row>
    <row r="62" spans="1:7" x14ac:dyDescent="0.25">
      <c r="A62" s="8"/>
      <c r="B62" s="9"/>
      <c r="C62" s="14" t="s">
        <v>36</v>
      </c>
      <c r="D62" s="36"/>
      <c r="E62" s="15"/>
    </row>
    <row r="63" spans="1:7" x14ac:dyDescent="0.25">
      <c r="A63" s="8"/>
      <c r="B63" s="9"/>
      <c r="C63" s="14" t="s">
        <v>117</v>
      </c>
      <c r="D63" s="36">
        <v>6180000</v>
      </c>
      <c r="E63" s="15" t="s">
        <v>26</v>
      </c>
    </row>
    <row r="64" spans="1:7" x14ac:dyDescent="0.25">
      <c r="A64" s="8"/>
      <c r="B64" s="9"/>
      <c r="C64" s="14" t="s">
        <v>37</v>
      </c>
      <c r="D64" s="36"/>
      <c r="E64" s="15"/>
    </row>
    <row r="65" spans="1:7" x14ac:dyDescent="0.25">
      <c r="A65" s="8"/>
      <c r="B65" s="9"/>
      <c r="C65" s="14" t="s">
        <v>118</v>
      </c>
      <c r="D65" s="36">
        <v>960000</v>
      </c>
      <c r="E65" s="15" t="s">
        <v>26</v>
      </c>
    </row>
    <row r="66" spans="1:7" x14ac:dyDescent="0.25">
      <c r="A66" s="8"/>
      <c r="B66" s="9"/>
      <c r="C66" s="14" t="s">
        <v>130</v>
      </c>
      <c r="D66" s="36">
        <v>1200000</v>
      </c>
      <c r="E66" s="15" t="s">
        <v>26</v>
      </c>
    </row>
    <row r="67" spans="1:7" x14ac:dyDescent="0.25">
      <c r="A67" s="8"/>
      <c r="B67" s="9"/>
      <c r="C67" s="14" t="s">
        <v>131</v>
      </c>
      <c r="D67" s="36">
        <v>4490000</v>
      </c>
      <c r="E67" s="15" t="s">
        <v>26</v>
      </c>
    </row>
    <row r="68" spans="1:7" x14ac:dyDescent="0.25">
      <c r="A68" s="8"/>
      <c r="B68" s="9"/>
      <c r="C68" s="14" t="s">
        <v>132</v>
      </c>
      <c r="D68" s="36">
        <v>3000000</v>
      </c>
      <c r="E68" s="15" t="s">
        <v>26</v>
      </c>
    </row>
    <row r="69" spans="1:7" x14ac:dyDescent="0.25">
      <c r="A69" s="8"/>
      <c r="B69" s="9"/>
      <c r="C69" s="14" t="s">
        <v>38</v>
      </c>
      <c r="D69" s="36"/>
      <c r="E69" s="15"/>
    </row>
    <row r="70" spans="1:7" x14ac:dyDescent="0.25">
      <c r="A70" s="8"/>
      <c r="B70" s="9"/>
      <c r="C70" s="14" t="s">
        <v>119</v>
      </c>
      <c r="D70" s="36">
        <v>1435000</v>
      </c>
      <c r="E70" s="15" t="s">
        <v>26</v>
      </c>
    </row>
    <row r="71" spans="1:7" x14ac:dyDescent="0.25">
      <c r="A71" s="8"/>
      <c r="B71" s="9"/>
      <c r="C71" s="14" t="s">
        <v>120</v>
      </c>
      <c r="D71" s="36">
        <v>1000000</v>
      </c>
      <c r="E71" s="15" t="s">
        <v>26</v>
      </c>
    </row>
    <row r="72" spans="1:7" x14ac:dyDescent="0.25">
      <c r="A72" s="8"/>
      <c r="B72" s="9"/>
      <c r="C72" s="14" t="s">
        <v>121</v>
      </c>
      <c r="D72" s="36">
        <v>1800000</v>
      </c>
      <c r="E72" s="15" t="s">
        <v>26</v>
      </c>
    </row>
    <row r="73" spans="1:7" x14ac:dyDescent="0.25">
      <c r="A73" s="8"/>
      <c r="B73" s="9"/>
      <c r="C73" s="14" t="s">
        <v>39</v>
      </c>
      <c r="D73" s="36"/>
      <c r="E73" s="15"/>
      <c r="G73" s="3" t="s">
        <v>95</v>
      </c>
    </row>
    <row r="74" spans="1:7" x14ac:dyDescent="0.25">
      <c r="A74" s="8"/>
      <c r="B74" s="9"/>
      <c r="C74" s="14" t="s">
        <v>122</v>
      </c>
      <c r="D74" s="36">
        <v>1250000</v>
      </c>
      <c r="E74" s="15" t="s">
        <v>26</v>
      </c>
    </row>
    <row r="75" spans="1:7" x14ac:dyDescent="0.25">
      <c r="A75" s="8"/>
      <c r="B75" s="9"/>
      <c r="C75" s="14" t="s">
        <v>123</v>
      </c>
      <c r="D75" s="36">
        <v>3120000</v>
      </c>
      <c r="E75" s="15" t="s">
        <v>26</v>
      </c>
    </row>
    <row r="76" spans="1:7" x14ac:dyDescent="0.25">
      <c r="A76" s="8"/>
      <c r="B76" s="9"/>
      <c r="C76" s="14" t="s">
        <v>124</v>
      </c>
      <c r="D76" s="36">
        <v>760000</v>
      </c>
      <c r="E76" s="15" t="s">
        <v>26</v>
      </c>
    </row>
    <row r="77" spans="1:7" x14ac:dyDescent="0.25">
      <c r="A77" s="8"/>
      <c r="B77" s="9"/>
      <c r="C77" s="14" t="s">
        <v>125</v>
      </c>
      <c r="D77" s="36">
        <v>360000</v>
      </c>
      <c r="E77" s="15" t="s">
        <v>26</v>
      </c>
    </row>
    <row r="78" spans="1:7" x14ac:dyDescent="0.25">
      <c r="A78" s="8"/>
      <c r="B78" s="9"/>
      <c r="C78" s="14" t="s">
        <v>126</v>
      </c>
      <c r="D78" s="36">
        <v>6550000</v>
      </c>
      <c r="E78" s="15" t="s">
        <v>26</v>
      </c>
    </row>
    <row r="79" spans="1:7" x14ac:dyDescent="0.25">
      <c r="A79" s="8"/>
      <c r="B79" s="9"/>
      <c r="C79" s="14" t="s">
        <v>127</v>
      </c>
      <c r="D79" s="36">
        <v>1250000</v>
      </c>
      <c r="E79" s="15" t="s">
        <v>26</v>
      </c>
    </row>
    <row r="80" spans="1:7" x14ac:dyDescent="0.25">
      <c r="A80" s="8"/>
      <c r="B80" s="9"/>
      <c r="C80" s="14" t="s">
        <v>128</v>
      </c>
      <c r="D80" s="36">
        <v>120000</v>
      </c>
      <c r="E80" s="15" t="s">
        <v>26</v>
      </c>
    </row>
    <row r="81" spans="1:5" x14ac:dyDescent="0.25">
      <c r="A81" s="8"/>
      <c r="B81" s="9"/>
      <c r="C81" s="14" t="s">
        <v>129</v>
      </c>
      <c r="D81" s="36">
        <v>1170000</v>
      </c>
      <c r="E81" s="15" t="s">
        <v>26</v>
      </c>
    </row>
    <row r="82" spans="1:5" x14ac:dyDescent="0.25">
      <c r="A82" s="8"/>
      <c r="B82" s="9"/>
      <c r="C82" s="14" t="s">
        <v>133</v>
      </c>
      <c r="D82" s="36">
        <v>350000</v>
      </c>
      <c r="E82" s="15" t="s">
        <v>26</v>
      </c>
    </row>
    <row r="83" spans="1:5" x14ac:dyDescent="0.25">
      <c r="A83" s="8"/>
      <c r="B83" s="12" t="s">
        <v>28</v>
      </c>
      <c r="C83" s="10" t="s">
        <v>29</v>
      </c>
      <c r="D83" s="36"/>
      <c r="E83" s="15"/>
    </row>
    <row r="84" spans="1:5" x14ac:dyDescent="0.25">
      <c r="A84" s="8"/>
      <c r="B84" s="9"/>
      <c r="C84" s="47" t="s">
        <v>31</v>
      </c>
      <c r="D84" s="36"/>
      <c r="E84" s="15"/>
    </row>
    <row r="85" spans="1:5" x14ac:dyDescent="0.25">
      <c r="A85" s="8"/>
      <c r="B85" s="9"/>
      <c r="C85" s="16" t="s">
        <v>134</v>
      </c>
      <c r="D85" s="36">
        <v>6171330</v>
      </c>
      <c r="E85" s="15" t="s">
        <v>26</v>
      </c>
    </row>
    <row r="86" spans="1:5" s="59" customFormat="1" x14ac:dyDescent="0.25">
      <c r="A86" s="55"/>
      <c r="B86" s="56"/>
      <c r="C86" s="57" t="s">
        <v>155</v>
      </c>
      <c r="D86" s="58"/>
      <c r="E86" s="15"/>
    </row>
    <row r="87" spans="1:5" x14ac:dyDescent="0.25">
      <c r="A87" s="8"/>
      <c r="B87" s="9"/>
      <c r="C87" s="16" t="s">
        <v>156</v>
      </c>
      <c r="D87" s="36">
        <v>158612800</v>
      </c>
      <c r="E87" s="15" t="s">
        <v>26</v>
      </c>
    </row>
    <row r="88" spans="1:5" ht="21" x14ac:dyDescent="0.25">
      <c r="A88" s="8"/>
      <c r="B88" s="9"/>
      <c r="C88" s="16" t="s">
        <v>32</v>
      </c>
      <c r="D88" s="36"/>
      <c r="E88" s="15"/>
    </row>
    <row r="89" spans="1:5" x14ac:dyDescent="0.25">
      <c r="A89" s="8"/>
      <c r="B89" s="9"/>
      <c r="C89" s="25" t="s">
        <v>135</v>
      </c>
      <c r="D89" s="36">
        <v>76150000</v>
      </c>
      <c r="E89" s="15" t="s">
        <v>26</v>
      </c>
    </row>
    <row r="90" spans="1:5" x14ac:dyDescent="0.25">
      <c r="A90" s="8"/>
      <c r="B90" s="9"/>
      <c r="C90" s="25" t="s">
        <v>136</v>
      </c>
      <c r="D90" s="36">
        <v>100000000</v>
      </c>
      <c r="E90" s="15" t="s">
        <v>26</v>
      </c>
    </row>
    <row r="91" spans="1:5" x14ac:dyDescent="0.25">
      <c r="A91" s="8"/>
      <c r="B91" s="9"/>
      <c r="C91" s="25" t="s">
        <v>137</v>
      </c>
      <c r="D91" s="35">
        <v>175000000</v>
      </c>
      <c r="E91" s="15" t="s">
        <v>6</v>
      </c>
    </row>
    <row r="92" spans="1:5" x14ac:dyDescent="0.25">
      <c r="A92" s="69" t="s">
        <v>53</v>
      </c>
      <c r="B92" s="70"/>
      <c r="C92" s="71"/>
      <c r="D92" s="37">
        <f>SUM(D45:D91)</f>
        <v>615059130</v>
      </c>
      <c r="E92" s="15"/>
    </row>
    <row r="93" spans="1:5" x14ac:dyDescent="0.25">
      <c r="A93" s="69" t="s">
        <v>54</v>
      </c>
      <c r="B93" s="71"/>
      <c r="C93" s="10" t="s">
        <v>55</v>
      </c>
      <c r="D93" s="36"/>
      <c r="E93" s="15"/>
    </row>
    <row r="94" spans="1:5" x14ac:dyDescent="0.25">
      <c r="A94" s="8"/>
      <c r="B94" s="12" t="s">
        <v>21</v>
      </c>
      <c r="C94" s="10" t="s">
        <v>56</v>
      </c>
      <c r="D94" s="36"/>
      <c r="E94" s="15"/>
    </row>
    <row r="95" spans="1:5" x14ac:dyDescent="0.25">
      <c r="A95" s="8"/>
      <c r="B95" s="9"/>
      <c r="C95" s="7" t="s">
        <v>57</v>
      </c>
      <c r="D95" s="36">
        <v>5000000</v>
      </c>
      <c r="E95" s="15" t="s">
        <v>16</v>
      </c>
    </row>
    <row r="96" spans="1:5" x14ac:dyDescent="0.25">
      <c r="A96" s="8"/>
      <c r="B96" s="9"/>
      <c r="C96" s="7" t="s">
        <v>58</v>
      </c>
      <c r="D96" s="36">
        <v>6000000</v>
      </c>
      <c r="E96" s="15" t="s">
        <v>16</v>
      </c>
    </row>
    <row r="97" spans="1:5" x14ac:dyDescent="0.25">
      <c r="A97" s="8"/>
      <c r="B97" s="9"/>
      <c r="C97" s="7" t="s">
        <v>59</v>
      </c>
      <c r="D97" s="36">
        <v>600000</v>
      </c>
      <c r="E97" s="15" t="s">
        <v>16</v>
      </c>
    </row>
    <row r="98" spans="1:5" x14ac:dyDescent="0.25">
      <c r="A98" s="8"/>
      <c r="B98" s="9"/>
      <c r="C98" s="7" t="s">
        <v>61</v>
      </c>
      <c r="D98" s="36">
        <v>3250000</v>
      </c>
      <c r="E98" s="15" t="s">
        <v>16</v>
      </c>
    </row>
    <row r="99" spans="1:5" x14ac:dyDescent="0.25">
      <c r="A99" s="8"/>
      <c r="B99" s="9"/>
      <c r="C99" s="7" t="s">
        <v>62</v>
      </c>
      <c r="D99" s="36">
        <v>5000000</v>
      </c>
      <c r="E99" s="15" t="s">
        <v>30</v>
      </c>
    </row>
    <row r="100" spans="1:5" x14ac:dyDescent="0.25">
      <c r="A100" s="8"/>
      <c r="B100" s="9"/>
      <c r="C100" s="7" t="s">
        <v>63</v>
      </c>
      <c r="D100" s="36">
        <v>3250000</v>
      </c>
      <c r="E100" s="15" t="s">
        <v>16</v>
      </c>
    </row>
    <row r="101" spans="1:5" x14ac:dyDescent="0.25">
      <c r="A101" s="72" t="s">
        <v>64</v>
      </c>
      <c r="B101" s="72"/>
      <c r="C101" s="72"/>
      <c r="D101" s="37">
        <f>SUM(D94:D100)</f>
        <v>23100000</v>
      </c>
      <c r="E101" s="15"/>
    </row>
    <row r="102" spans="1:5" x14ac:dyDescent="0.25">
      <c r="A102" s="72" t="s">
        <v>65</v>
      </c>
      <c r="B102" s="72"/>
      <c r="C102" s="10" t="s">
        <v>66</v>
      </c>
      <c r="D102" s="36"/>
      <c r="E102" s="15"/>
    </row>
    <row r="103" spans="1:5" x14ac:dyDescent="0.25">
      <c r="A103" s="8"/>
      <c r="B103" s="12" t="s">
        <v>21</v>
      </c>
      <c r="C103" s="10" t="s">
        <v>67</v>
      </c>
      <c r="D103" s="36"/>
      <c r="E103" s="15"/>
    </row>
    <row r="104" spans="1:5" ht="21" x14ac:dyDescent="0.25">
      <c r="A104" s="8"/>
      <c r="B104" s="9"/>
      <c r="C104" s="26" t="s">
        <v>68</v>
      </c>
      <c r="D104" s="36"/>
      <c r="E104" s="15"/>
    </row>
    <row r="105" spans="1:5" x14ac:dyDescent="0.25">
      <c r="A105" s="8"/>
      <c r="B105" s="9"/>
      <c r="C105" s="16" t="s">
        <v>138</v>
      </c>
      <c r="D105" s="36">
        <v>1050000</v>
      </c>
      <c r="E105" s="15" t="s">
        <v>26</v>
      </c>
    </row>
    <row r="106" spans="1:5" x14ac:dyDescent="0.25">
      <c r="A106" s="8"/>
      <c r="B106" s="9"/>
      <c r="C106" s="16" t="s">
        <v>139</v>
      </c>
      <c r="D106" s="36">
        <v>4396000</v>
      </c>
      <c r="E106" s="15" t="s">
        <v>26</v>
      </c>
    </row>
    <row r="107" spans="1:5" x14ac:dyDescent="0.25">
      <c r="A107" s="8"/>
      <c r="B107" s="9"/>
      <c r="C107" s="16" t="s">
        <v>152</v>
      </c>
      <c r="D107" s="36">
        <v>3506000</v>
      </c>
      <c r="E107" s="15" t="s">
        <v>26</v>
      </c>
    </row>
    <row r="108" spans="1:5" x14ac:dyDescent="0.25">
      <c r="A108" s="8"/>
      <c r="B108" s="9"/>
      <c r="C108" s="16" t="s">
        <v>140</v>
      </c>
      <c r="D108" s="36">
        <v>3806000</v>
      </c>
      <c r="E108" s="15" t="s">
        <v>26</v>
      </c>
    </row>
    <row r="109" spans="1:5" x14ac:dyDescent="0.25">
      <c r="A109" s="8"/>
      <c r="B109" s="9"/>
      <c r="C109" s="7" t="s">
        <v>69</v>
      </c>
      <c r="D109" s="36"/>
      <c r="E109" s="15" t="s">
        <v>26</v>
      </c>
    </row>
    <row r="110" spans="1:5" x14ac:dyDescent="0.25">
      <c r="A110" s="8"/>
      <c r="B110" s="9"/>
      <c r="C110" s="14" t="s">
        <v>141</v>
      </c>
      <c r="D110" s="36">
        <v>1500000</v>
      </c>
      <c r="E110" s="15" t="s">
        <v>26</v>
      </c>
    </row>
    <row r="111" spans="1:5" x14ac:dyDescent="0.25">
      <c r="A111" s="8"/>
      <c r="B111" s="9"/>
      <c r="C111" s="14" t="s">
        <v>142</v>
      </c>
      <c r="D111" s="36">
        <v>400000</v>
      </c>
      <c r="E111" s="15" t="s">
        <v>26</v>
      </c>
    </row>
    <row r="112" spans="1:5" x14ac:dyDescent="0.25">
      <c r="A112" s="8"/>
      <c r="B112" s="9"/>
      <c r="C112" s="14" t="s">
        <v>143</v>
      </c>
      <c r="D112" s="36">
        <v>500000</v>
      </c>
      <c r="E112" s="15" t="s">
        <v>26</v>
      </c>
    </row>
    <row r="113" spans="1:10" ht="21" x14ac:dyDescent="0.25">
      <c r="A113" s="8"/>
      <c r="B113" s="12" t="s">
        <v>22</v>
      </c>
      <c r="C113" s="27" t="s">
        <v>70</v>
      </c>
      <c r="D113" s="36"/>
      <c r="E113" s="15"/>
    </row>
    <row r="114" spans="1:10" ht="21" x14ac:dyDescent="0.25">
      <c r="A114" s="8"/>
      <c r="B114" s="9"/>
      <c r="C114" s="26" t="s">
        <v>71</v>
      </c>
      <c r="D114" s="36"/>
      <c r="E114" s="15"/>
    </row>
    <row r="115" spans="1:10" x14ac:dyDescent="0.25">
      <c r="A115" s="8"/>
      <c r="B115" s="9"/>
      <c r="C115" s="16" t="s">
        <v>144</v>
      </c>
      <c r="D115" s="36">
        <v>2600000</v>
      </c>
      <c r="E115" s="15" t="s">
        <v>26</v>
      </c>
    </row>
    <row r="116" spans="1:10" x14ac:dyDescent="0.25">
      <c r="A116" s="8"/>
      <c r="B116" s="9"/>
      <c r="C116" s="16" t="s">
        <v>145</v>
      </c>
      <c r="D116" s="36">
        <v>2575000</v>
      </c>
      <c r="E116" s="15" t="s">
        <v>26</v>
      </c>
    </row>
    <row r="117" spans="1:10" x14ac:dyDescent="0.25">
      <c r="A117" s="72" t="s">
        <v>72</v>
      </c>
      <c r="B117" s="72"/>
      <c r="C117" s="72"/>
      <c r="D117" s="37">
        <f>SUM(D103:D116)</f>
        <v>20333000</v>
      </c>
      <c r="E117" s="15"/>
    </row>
    <row r="118" spans="1:10" ht="21" x14ac:dyDescent="0.25">
      <c r="A118" s="73" t="s">
        <v>73</v>
      </c>
      <c r="B118" s="73"/>
      <c r="C118" s="27" t="s">
        <v>74</v>
      </c>
      <c r="D118" s="36"/>
      <c r="E118" s="15"/>
    </row>
    <row r="119" spans="1:10" x14ac:dyDescent="0.25">
      <c r="A119" s="8"/>
      <c r="B119" s="12" t="s">
        <v>21</v>
      </c>
      <c r="C119" s="10" t="s">
        <v>75</v>
      </c>
      <c r="D119" s="36"/>
      <c r="E119" s="15"/>
    </row>
    <row r="120" spans="1:10" s="53" customFormat="1" ht="21" x14ac:dyDescent="0.35">
      <c r="A120" s="49"/>
      <c r="B120" s="50"/>
      <c r="C120" s="51" t="s">
        <v>146</v>
      </c>
      <c r="D120" s="52">
        <v>63445120</v>
      </c>
      <c r="E120" s="42" t="s">
        <v>26</v>
      </c>
    </row>
    <row r="121" spans="1:10" x14ac:dyDescent="0.25">
      <c r="A121" s="8"/>
      <c r="B121" s="12" t="s">
        <v>22</v>
      </c>
      <c r="C121" s="10" t="s">
        <v>76</v>
      </c>
      <c r="D121" s="36"/>
      <c r="E121" s="15"/>
    </row>
    <row r="122" spans="1:10" x14ac:dyDescent="0.25">
      <c r="A122" s="8"/>
      <c r="B122" s="9"/>
      <c r="C122" s="26" t="s">
        <v>147</v>
      </c>
      <c r="D122" s="36"/>
      <c r="E122" s="15"/>
    </row>
    <row r="123" spans="1:10" x14ac:dyDescent="0.25">
      <c r="A123" s="8"/>
      <c r="B123" s="29"/>
      <c r="C123" s="16" t="s">
        <v>153</v>
      </c>
      <c r="D123" s="36">
        <f>3600000*89</f>
        <v>320400000</v>
      </c>
      <c r="E123" s="15" t="s">
        <v>26</v>
      </c>
    </row>
    <row r="124" spans="1:10" x14ac:dyDescent="0.25">
      <c r="A124" s="69" t="s">
        <v>77</v>
      </c>
      <c r="B124" s="70"/>
      <c r="C124" s="71"/>
      <c r="D124" s="37">
        <f>SUM(D120:D123)</f>
        <v>383845120</v>
      </c>
      <c r="E124" s="15"/>
    </row>
    <row r="125" spans="1:10" x14ac:dyDescent="0.25">
      <c r="A125" s="72" t="s">
        <v>78</v>
      </c>
      <c r="B125" s="72"/>
      <c r="C125" s="72"/>
      <c r="D125" s="37">
        <f>D41+D92+D101+D117+D124</f>
        <v>1450211565</v>
      </c>
      <c r="E125" s="5"/>
      <c r="H125" s="45">
        <f>D125-D17</f>
        <v>60561565</v>
      </c>
      <c r="I125" s="3">
        <v>15464565</v>
      </c>
      <c r="J125" s="45">
        <f>I125+D128</f>
        <v>76026130</v>
      </c>
    </row>
    <row r="126" spans="1:10" ht="14.5" customHeight="1" x14ac:dyDescent="0.25">
      <c r="A126" s="72" t="s">
        <v>149</v>
      </c>
      <c r="B126" s="72"/>
      <c r="C126" s="72"/>
      <c r="D126" s="41" t="s">
        <v>154</v>
      </c>
      <c r="E126" s="15"/>
      <c r="H126" s="45"/>
      <c r="J126" s="54">
        <v>76025600</v>
      </c>
    </row>
    <row r="127" spans="1:10" x14ac:dyDescent="0.25">
      <c r="A127" s="69" t="s">
        <v>88</v>
      </c>
      <c r="B127" s="71"/>
      <c r="C127" s="10" t="s">
        <v>79</v>
      </c>
      <c r="D127" s="36"/>
      <c r="E127" s="15"/>
      <c r="J127" s="45">
        <f>J125-J126</f>
        <v>530</v>
      </c>
    </row>
    <row r="128" spans="1:10" x14ac:dyDescent="0.25">
      <c r="A128" s="8"/>
      <c r="B128" s="9"/>
      <c r="C128" s="10" t="s">
        <v>80</v>
      </c>
      <c r="D128" s="37">
        <f>D129</f>
        <v>60561565</v>
      </c>
      <c r="E128" s="15"/>
    </row>
    <row r="129" spans="1:8" x14ac:dyDescent="0.25">
      <c r="A129" s="8"/>
      <c r="B129" s="9"/>
      <c r="C129" s="7" t="s">
        <v>81</v>
      </c>
      <c r="D129" s="36">
        <f>SUM(D130:D134)</f>
        <v>60561565</v>
      </c>
      <c r="E129" s="15"/>
    </row>
    <row r="130" spans="1:8" x14ac:dyDescent="0.25">
      <c r="A130" s="8"/>
      <c r="B130" s="9"/>
      <c r="C130" s="28" t="s">
        <v>82</v>
      </c>
      <c r="D130" s="36">
        <v>56273250</v>
      </c>
      <c r="E130" s="15"/>
    </row>
    <row r="131" spans="1:8" x14ac:dyDescent="0.25">
      <c r="A131" s="8"/>
      <c r="B131" s="9"/>
      <c r="C131" s="28" t="s">
        <v>83</v>
      </c>
      <c r="D131" s="36">
        <v>2005637</v>
      </c>
      <c r="E131" s="15"/>
    </row>
    <row r="132" spans="1:8" x14ac:dyDescent="0.25">
      <c r="A132" s="8"/>
      <c r="B132" s="9"/>
      <c r="C132" s="28" t="s">
        <v>84</v>
      </c>
      <c r="D132" s="36">
        <v>273840</v>
      </c>
      <c r="E132" s="15"/>
    </row>
    <row r="133" spans="1:8" x14ac:dyDescent="0.25">
      <c r="A133" s="8"/>
      <c r="B133" s="9"/>
      <c r="C133" s="28" t="s">
        <v>148</v>
      </c>
      <c r="D133" s="36">
        <v>1253000</v>
      </c>
      <c r="E133" s="15"/>
    </row>
    <row r="134" spans="1:8" x14ac:dyDescent="0.25">
      <c r="A134" s="8"/>
      <c r="B134" s="9"/>
      <c r="C134" s="28" t="s">
        <v>85</v>
      </c>
      <c r="D134" s="36">
        <v>755838</v>
      </c>
      <c r="E134" s="15"/>
    </row>
    <row r="135" spans="1:8" ht="14.5" customHeight="1" x14ac:dyDescent="0.25">
      <c r="A135" s="69" t="s">
        <v>86</v>
      </c>
      <c r="B135" s="70"/>
      <c r="C135" s="71"/>
      <c r="D135" s="37">
        <f>SUM(D130:D134)</f>
        <v>60561565</v>
      </c>
      <c r="E135" s="15"/>
    </row>
    <row r="136" spans="1:8" ht="14.5" customHeight="1" x14ac:dyDescent="0.25">
      <c r="A136" s="69" t="s">
        <v>87</v>
      </c>
      <c r="B136" s="70"/>
      <c r="C136" s="71"/>
      <c r="D136" s="41">
        <f>D126+D135</f>
        <v>0</v>
      </c>
      <c r="E136" s="15"/>
      <c r="H136" s="3" t="s">
        <v>93</v>
      </c>
    </row>
    <row r="138" spans="1:8" x14ac:dyDescent="0.25">
      <c r="D138" s="77" t="s">
        <v>150</v>
      </c>
      <c r="E138" s="77"/>
    </row>
    <row r="139" spans="1:8" x14ac:dyDescent="0.25">
      <c r="D139" s="77" t="s">
        <v>89</v>
      </c>
      <c r="E139" s="77"/>
    </row>
    <row r="142" spans="1:8" x14ac:dyDescent="0.25">
      <c r="D142" s="78" t="s">
        <v>90</v>
      </c>
      <c r="E142" s="78"/>
    </row>
  </sheetData>
  <mergeCells count="27">
    <mergeCell ref="D139:E139"/>
    <mergeCell ref="D142:E142"/>
    <mergeCell ref="A126:C126"/>
    <mergeCell ref="A135:C135"/>
    <mergeCell ref="A136:C136"/>
    <mergeCell ref="A127:B127"/>
    <mergeCell ref="D138:E138"/>
    <mergeCell ref="A102:B102"/>
    <mergeCell ref="A117:C117"/>
    <mergeCell ref="A118:B118"/>
    <mergeCell ref="A124:C124"/>
    <mergeCell ref="A125:C125"/>
    <mergeCell ref="A92:C92"/>
    <mergeCell ref="A93:B93"/>
    <mergeCell ref="A101:C101"/>
    <mergeCell ref="A42:B42"/>
    <mergeCell ref="A10:B10"/>
    <mergeCell ref="A41:C41"/>
    <mergeCell ref="A19:B19"/>
    <mergeCell ref="A20:B20"/>
    <mergeCell ref="A1:E1"/>
    <mergeCell ref="A2:E2"/>
    <mergeCell ref="A3:E3"/>
    <mergeCell ref="A7:B8"/>
    <mergeCell ref="C7:C8"/>
    <mergeCell ref="E7:E8"/>
    <mergeCell ref="D7:D8"/>
  </mergeCells>
  <pageMargins left="0.78740157480314965" right="0.59055118110236227" top="0.39370078740157483" bottom="0.39370078740157483" header="0.31496062992125984" footer="0.31496062992125984"/>
  <pageSetup paperSize="10000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5" x14ac:dyDescent="0.35"/>
  <cols>
    <col min="1" max="1" width="45.1796875" bestFit="1" customWidth="1"/>
    <col min="2" max="2" width="19.36328125" customWidth="1"/>
  </cols>
  <sheetData>
    <row r="1" spans="1:2" x14ac:dyDescent="0.35">
      <c r="A1" s="1"/>
      <c r="B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2022-01-18T13:22:49Z</cp:lastPrinted>
  <dcterms:created xsi:type="dcterms:W3CDTF">2021-01-27T05:08:35Z</dcterms:created>
  <dcterms:modified xsi:type="dcterms:W3CDTF">2022-02-10T04:24:28Z</dcterms:modified>
</cp:coreProperties>
</file>